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.2024" sheetId="48" r:id="rId2"/>
  </sheets>
  <externalReferences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F12" i="48"/>
  <c r="E12"/>
  <c r="E17"/>
  <c r="E24" s="1"/>
  <c r="E18"/>
  <c r="C14"/>
  <c r="D14" s="1"/>
  <c r="E14" s="1"/>
  <c r="F17"/>
  <c r="F24" s="1"/>
  <c r="F18"/>
  <c r="C15"/>
  <c r="D15" s="1"/>
  <c r="D12"/>
  <c r="D17"/>
  <c r="D24" s="1"/>
  <c r="D18"/>
  <c r="C17"/>
  <c r="C24" s="1"/>
  <c r="C21" s="1"/>
  <c r="C16"/>
  <c r="D16" s="1"/>
  <c r="E16" s="1"/>
  <c r="F16" s="1"/>
  <c r="C8"/>
  <c r="C9" s="1"/>
  <c r="C10" s="1"/>
  <c r="E27" i="10"/>
  <c r="D27"/>
  <c r="C27"/>
  <c r="B27"/>
  <c r="E26"/>
  <c r="D26"/>
  <c r="C26"/>
  <c r="B26"/>
  <c r="E25"/>
  <c r="D25"/>
  <c r="C25"/>
  <c r="B25"/>
  <c r="E24"/>
  <c r="D24"/>
  <c r="C24"/>
  <c r="B24"/>
  <c r="C23" i="48" l="1"/>
  <c r="E15"/>
  <c r="F14"/>
  <c r="E8"/>
  <c r="D8"/>
  <c r="C22"/>
  <c r="F8" l="1"/>
  <c r="F15"/>
  <c r="E9"/>
  <c r="E21"/>
  <c r="D21"/>
  <c r="D9"/>
  <c r="F9" l="1"/>
  <c r="F21"/>
  <c r="D10"/>
  <c r="D23" s="1"/>
  <c r="D22"/>
  <c r="E10"/>
  <c r="E23" s="1"/>
  <c r="E22"/>
  <c r="F10" l="1"/>
  <c r="F23" s="1"/>
  <c r="F22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<sst xmlns="http://schemas.openxmlformats.org/spreadsheetml/2006/main" count="63" uniqueCount="29">
  <si>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</si>
  <si>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</si>
  <si>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</si>
  <si>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</si>
  <si>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</si>
  <si>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</si>
  <si>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</si>
  <si>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</si>
  <si>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</si>
  <si>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</si>
  <si>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</si>
  <si>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</si>
  <si>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</si>
  <si>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</si>
  <si>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</si>
  <si>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</si>
  <si>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</si>
  <si>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</si>
  <si>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</si>
  <si>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</si>
  <si>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</si>
  <si>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</si>
  <si>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</si>
  <si>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</si>
  <si>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</si>
  <si>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</si>
  <si>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</si>
  <si>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</si>
  <si>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НОЯБРЬ   2024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</si>
</sst>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8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 refreshError="1"/>
      <sheetData sheetId="1" refreshError="1"/>
      <sheetData sheetId="2" refreshError="1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ПР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2420.63</v>
          </cell>
        </row>
      </sheetData>
      <sheetData sheetId="4"/>
      <sheetData sheetId="5"/>
      <sheetData sheetId="6"/>
      <sheetData sheetId="7">
        <row r="6">
          <cell r="F6">
            <v>792.68</v>
          </cell>
          <cell r="G6">
            <v>264.23</v>
          </cell>
          <cell r="H6">
            <v>264.23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sqref="A1:E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5" ht="18.75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>
      <c r="A4" s="44" t="s">
        <v>1</v>
      </c>
      <c r="B4" s="44"/>
      <c r="C4" s="44"/>
      <c r="D4" s="44"/>
      <c r="E4" s="44"/>
      <c r="F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8.75">
      <c r="A5" s="45" t="s">
        <v>2</v>
      </c>
      <c r="B5" s="45"/>
      <c r="C5" s="45"/>
      <c r="D5" s="45"/>
      <c r="E5" s="45"/>
      <c r="F5" s="1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8.75">
      <c r="A8" s="29" t="s">
        <v>26</v>
      </c>
      <c r="B8" s="21" t="s">
        <v>19</v>
      </c>
      <c r="C8" s="40">
        <f>C12+C14+C17+C18</f>
        <v>6052.55</v>
      </c>
      <c r="D8" s="40">
        <f t="shared" ref="D8:F8" si="0">D12+D14+D17+D18</f>
        <v>6263.05</v>
      </c>
      <c r="E8" s="40">
        <f t="shared" si="0"/>
        <v>6907.45</v>
      </c>
      <c r="F8" s="40">
        <f t="shared" si="0"/>
        <v>7967.5099999999993</v>
      </c>
    </row>
    <row r="9" spans="1:25" ht="18.75">
      <c r="A9" s="29" t="s">
        <v>23</v>
      </c>
      <c r="B9" s="21" t="s">
        <v>19</v>
      </c>
      <c r="C9" s="40">
        <f>C8-C14+C15</f>
        <v>5524.1</v>
      </c>
      <c r="D9" s="40">
        <f t="shared" ref="D9:F10" si="1">D8-D14+D15</f>
        <v>5734.6</v>
      </c>
      <c r="E9" s="40">
        <f t="shared" si="1"/>
        <v>6379</v>
      </c>
      <c r="F9" s="40">
        <f t="shared" si="1"/>
        <v>7439.0599999999995</v>
      </c>
    </row>
    <row r="10" spans="1:25" ht="18.75">
      <c r="A10" s="29" t="s">
        <v>24</v>
      </c>
      <c r="B10" s="21" t="s">
        <v>19</v>
      </c>
      <c r="C10" s="40">
        <f>C9-C15+C16</f>
        <v>5524.1</v>
      </c>
      <c r="D10" s="40">
        <f t="shared" si="1"/>
        <v>5734.6</v>
      </c>
      <c r="E10" s="40">
        <f t="shared" si="1"/>
        <v>6379</v>
      </c>
      <c r="F10" s="40">
        <f t="shared" si="1"/>
        <v>7439.0599999999995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2389.87</v>
      </c>
      <c r="D12" s="15">
        <f>C12</f>
        <v>2389.87</v>
      </c>
      <c r="E12" s="15">
        <f>C12</f>
        <v>2389.87</v>
      </c>
      <c r="F12" s="15">
        <f>C12</f>
        <v>2389.87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f>'[2]Сбытовая надбавка'!$F$6</f>
        <v>792.68</v>
      </c>
      <c r="D14" s="38">
        <f t="shared" ref="D14:F16" si="2">C14</f>
        <v>792.68</v>
      </c>
      <c r="E14" s="38">
        <f t="shared" si="2"/>
        <v>792.68</v>
      </c>
      <c r="F14" s="38">
        <f t="shared" si="2"/>
        <v>792.68</v>
      </c>
    </row>
    <row r="15" spans="1:25" ht="15">
      <c r="A15" s="31" t="s">
        <v>23</v>
      </c>
      <c r="B15" s="21" t="s">
        <v>19</v>
      </c>
      <c r="C15" s="38">
        <f>'[2]Сбытовая надбавка'!$G$6</f>
        <v>264.23</v>
      </c>
      <c r="D15" s="38">
        <f t="shared" si="2"/>
        <v>264.23</v>
      </c>
      <c r="E15" s="38">
        <f t="shared" si="2"/>
        <v>264.23</v>
      </c>
      <c r="F15" s="38">
        <f t="shared" si="2"/>
        <v>264.23</v>
      </c>
    </row>
    <row r="16" spans="1:25" ht="15">
      <c r="A16" s="31" t="s">
        <v>24</v>
      </c>
      <c r="B16" s="21" t="s">
        <v>19</v>
      </c>
      <c r="C16" s="38">
        <f>'[2]Сбытовая надбавка'!$H$6</f>
        <v>264.23</v>
      </c>
      <c r="D16" s="38">
        <f t="shared" si="2"/>
        <v>264.23</v>
      </c>
      <c r="E16" s="38">
        <f t="shared" si="2"/>
        <v>264.23</v>
      </c>
      <c r="F16" s="38">
        <f t="shared" si="2"/>
        <v>264.23</v>
      </c>
    </row>
    <row r="17" spans="1:25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4.8899999999999997</v>
      </c>
      <c r="D18" s="35">
        <f>C18</f>
        <v>4.8899999999999997</v>
      </c>
      <c r="E18" s="35">
        <f>C18</f>
        <v>4.8899999999999997</v>
      </c>
      <c r="F18" s="35">
        <f>C18</f>
        <v>4.8899999999999997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3187.44</v>
      </c>
      <c r="D21" s="15">
        <f>D8-$D$24</f>
        <v>3187.44</v>
      </c>
      <c r="E21" s="15">
        <f>E8-$E$24</f>
        <v>3187.4399999999996</v>
      </c>
      <c r="F21" s="15">
        <f>F8-$F$24</f>
        <v>3187.4399999999996</v>
      </c>
    </row>
    <row r="22" spans="1:25" ht="15">
      <c r="A22" s="14" t="s">
        <v>10</v>
      </c>
      <c r="B22" s="21" t="s">
        <v>19</v>
      </c>
      <c r="C22" s="15">
        <f>C9-$C$24</f>
        <v>2658.9900000000002</v>
      </c>
      <c r="D22" s="15">
        <f>D9-$D$24</f>
        <v>2658.9900000000002</v>
      </c>
      <c r="E22" s="15">
        <f>E9-$E$24</f>
        <v>2658.99</v>
      </c>
      <c r="F22" s="15">
        <f>F9-$F$24</f>
        <v>2658.99</v>
      </c>
    </row>
    <row r="23" spans="1:25" ht="15">
      <c r="A23" s="14" t="s">
        <v>11</v>
      </c>
      <c r="B23" s="21" t="s">
        <v>19</v>
      </c>
      <c r="C23" s="15">
        <f>C10-$C$24</f>
        <v>2658.9900000000002</v>
      </c>
      <c r="D23" s="15">
        <f>D10-$D$24</f>
        <v>2658.9900000000002</v>
      </c>
      <c r="E23" s="15">
        <f>E10-$E$24</f>
        <v>2658.99</v>
      </c>
      <c r="F23" s="15">
        <f>F10-$F$24</f>
        <v>2658.99</v>
      </c>
    </row>
    <row r="24" spans="1:25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3" right="0.2" top="0.33" bottom="0.2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11.2024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2024-12-11T07:02:33Z</cp:lastPrinted>
  <dcterms:created xsi:type="dcterms:W3CDTF">2014-01-14T11:00:35Z</dcterms:created>
  <dcterms:modified xsi:type="dcterms:W3CDTF">2025-12-09T16:49:16Z</dcterms:modified>
</cp:coreProperties>
</file>